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usiness Support Fostering\Fostering\CARE FINANCE\Letters, Labels, Dates, Rates, Forms, etc\Rates-Dates Schedules\2023-2024\Lyn\"/>
    </mc:Choice>
  </mc:AlternateContent>
  <xr:revisionPtr revIDLastSave="0" documentId="13_ncr:1_{87F77C3D-1CC8-4C09-8834-57E06DAEF71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B26" i="1"/>
  <c r="B25" i="1"/>
  <c r="C36" i="1" l="1"/>
  <c r="C34" i="1"/>
  <c r="C33" i="1"/>
  <c r="E49" i="1"/>
  <c r="E47" i="1"/>
  <c r="E46" i="1"/>
  <c r="B47" i="1" l="1"/>
  <c r="C47" i="1" s="1"/>
  <c r="B49" i="1"/>
  <c r="C49" i="1" s="1"/>
  <c r="B48" i="1"/>
  <c r="C48" i="1" s="1"/>
  <c r="B46" i="1"/>
  <c r="C46" i="1" s="1"/>
  <c r="E8" i="1"/>
  <c r="E9" i="1"/>
  <c r="E10" i="1"/>
  <c r="E7" i="1"/>
  <c r="D8" i="1"/>
  <c r="D9" i="1"/>
  <c r="D10" i="1"/>
  <c r="D7" i="1"/>
  <c r="C8" i="1"/>
  <c r="C9" i="1"/>
  <c r="C10" i="1"/>
  <c r="C7" i="1"/>
  <c r="B8" i="1"/>
  <c r="B9" i="1"/>
  <c r="B10" i="1"/>
  <c r="B7" i="1"/>
  <c r="G8" i="1"/>
  <c r="F47" i="1" s="1"/>
  <c r="G9" i="1"/>
  <c r="F48" i="1" s="1"/>
  <c r="G10" i="1"/>
  <c r="F49" i="1" s="1"/>
  <c r="G7" i="1"/>
  <c r="F46" i="1" s="1"/>
</calcChain>
</file>

<file path=xl/sharedStrings.xml><?xml version="1.0" encoding="utf-8"?>
<sst xmlns="http://schemas.openxmlformats.org/spreadsheetml/2006/main" count="64" uniqueCount="53">
  <si>
    <t>APPROVED FOSTER CARER ALLOWANCES - 52 WEEK YEAR (BASED ON NIGHTS) 
                                                                         - Payment stops on 18th Birthday **</t>
  </si>
  <si>
    <t>AGE</t>
  </si>
  <si>
    <t>0 - 4</t>
  </si>
  <si>
    <t>5 - 10</t>
  </si>
  <si>
    <t>11 - 15</t>
  </si>
  <si>
    <t>16 - 18</t>
  </si>
  <si>
    <t>FOSTER CARER FEE:</t>
  </si>
  <si>
    <t>Fee &lt;13 year old</t>
  </si>
  <si>
    <t>*Community Carer Fee:</t>
  </si>
  <si>
    <t>*Pay Four Weeks after Last Child Discharged</t>
  </si>
  <si>
    <t>3 Nights (minimum payment)</t>
  </si>
  <si>
    <t>4 Nights</t>
  </si>
  <si>
    <t>5 Nights</t>
  </si>
  <si>
    <t>FORTNIGHTLY PAYMENT</t>
  </si>
  <si>
    <t>WEEKLY PAYMENT</t>
  </si>
  <si>
    <t>6 Nights</t>
  </si>
  <si>
    <t>HALF WEEK             (3 nights or less)</t>
  </si>
  <si>
    <t>Summer payment</t>
  </si>
  <si>
    <t>per child</t>
  </si>
  <si>
    <t>Christmas payment</t>
  </si>
  <si>
    <t>Mileage Rate</t>
  </si>
  <si>
    <t>FORTNIGHTLY (Higher CB Entitlement)</t>
  </si>
  <si>
    <t>FORTNIGHTLY (Lower CB Entitlement)</t>
  </si>
  <si>
    <t>WEEKLY                  (Higher CB Entitlement)</t>
  </si>
  <si>
    <t>WEEKLY                    (Lower CB Entitlement)</t>
  </si>
  <si>
    <t>Based on Fostering Allowance Less Weekly Child Benefit of:</t>
  </si>
  <si>
    <t>First Child</t>
  </si>
  <si>
    <t>Subsequent Child(ren)</t>
  </si>
  <si>
    <t>FOSTERING</t>
  </si>
  <si>
    <t>ADOPTION</t>
  </si>
  <si>
    <t>PER WEEK</t>
  </si>
  <si>
    <t>PER FORTNIGHT</t>
  </si>
  <si>
    <t>Positive Partners #</t>
  </si>
  <si>
    <r>
      <t xml:space="preserve">Please note that </t>
    </r>
    <r>
      <rPr>
        <b/>
        <i/>
        <u/>
        <sz val="12"/>
        <rFont val="Arial"/>
        <family val="2"/>
      </rPr>
      <t>no BIRTHDAY, CHRISTMAS or SUMMER PAYMENTS are made for ADOPTION</t>
    </r>
  </si>
  <si>
    <t>per mile</t>
  </si>
  <si>
    <t>** Allowances stops on 18th birthday, unless otherwise notified.</t>
  </si>
  <si>
    <t>Intensive Foster Carers</t>
  </si>
  <si>
    <t>FEES:</t>
  </si>
  <si>
    <t># Based on being matched to 4 children (or pro rata thereof)</t>
  </si>
  <si>
    <t>Birthday payment</t>
  </si>
  <si>
    <t>1 weeks allowance</t>
  </si>
  <si>
    <t>Paid in the payment run prior to the  birthday</t>
  </si>
  <si>
    <t>Paid in the last payment run in November</t>
  </si>
  <si>
    <t>Children Placed from 01/04/15 with a View to Adoption receive the Foster Carer Allowance only</t>
  </si>
  <si>
    <t>Fee &gt;13 year old</t>
  </si>
  <si>
    <t>Short Term Car Hire mileage rate</t>
  </si>
  <si>
    <t>Specialist Carer Half Week</t>
  </si>
  <si>
    <t>n/a</t>
  </si>
  <si>
    <t xml:space="preserve"> From 01/01/2020 Fee paid per child </t>
  </si>
  <si>
    <t xml:space="preserve">             Eldest child in placement receives Specialist Carer Fee</t>
  </si>
  <si>
    <t xml:space="preserve">Specialist Carers </t>
  </si>
  <si>
    <t>Paid in the last payment run in June/1st week of July</t>
  </si>
  <si>
    <t>HIGHLAND COUNCIL FOSTERING &amp; ADOPTION ALLOWANCES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</si>
</sst>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u/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2"/>
    <xf numFmtId="49" fontId="7" fillId="0" borderId="3" xfId="2" quotePrefix="1" applyNumberFormat="1" applyFont="1" applyBorder="1" applyAlignment="1">
      <alignment horizontal="center"/>
    </xf>
    <xf numFmtId="49" fontId="5" fillId="0" borderId="3" xfId="2" quotePrefix="1" applyNumberFormat="1" applyFont="1" applyBorder="1" applyAlignment="1">
      <alignment horizontal="center"/>
    </xf>
    <xf numFmtId="49" fontId="7" fillId="0" borderId="0" xfId="2" quotePrefix="1" applyNumberFormat="1" applyFont="1" applyAlignment="1">
      <alignment horizontal="center"/>
    </xf>
    <xf numFmtId="2" fontId="7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49" fontId="5" fillId="0" borderId="3" xfId="2" applyNumberFormat="1" applyFont="1" applyBorder="1" applyAlignment="1">
      <alignment horizontal="center"/>
    </xf>
    <xf numFmtId="49" fontId="6" fillId="0" borderId="0" xfId="2" applyNumberFormat="1" applyFont="1" applyAlignment="1">
      <alignment horizontal="right"/>
    </xf>
    <xf numFmtId="0" fontId="5" fillId="0" borderId="0" xfId="2" applyFont="1"/>
    <xf numFmtId="2" fontId="4" fillId="0" borderId="0" xfId="2" applyNumberFormat="1" applyFont="1" applyAlignment="1">
      <alignment horizontal="right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1" fillId="0" borderId="0" xfId="0" applyFont="1"/>
    <xf numFmtId="2" fontId="5" fillId="0" borderId="0" xfId="4" applyNumberFormat="1" applyFont="1" applyAlignment="1">
      <alignment horizontal="center"/>
    </xf>
    <xf numFmtId="49" fontId="7" fillId="0" borderId="3" xfId="4" applyNumberFormat="1" applyFont="1" applyBorder="1" applyAlignment="1">
      <alignment horizontal="center"/>
    </xf>
    <xf numFmtId="0" fontId="7" fillId="0" borderId="4" xfId="2" applyFont="1" applyBorder="1" applyAlignment="1">
      <alignment horizontal="center" wrapText="1"/>
    </xf>
    <xf numFmtId="0" fontId="7" fillId="0" borderId="7" xfId="2" applyFont="1" applyBorder="1" applyAlignment="1">
      <alignment horizontal="left"/>
    </xf>
    <xf numFmtId="0" fontId="5" fillId="0" borderId="1" xfId="2" applyFont="1" applyBorder="1"/>
    <xf numFmtId="0" fontId="5" fillId="0" borderId="2" xfId="2" applyFont="1" applyBorder="1"/>
    <xf numFmtId="0" fontId="16" fillId="0" borderId="0" xfId="0" applyFont="1"/>
    <xf numFmtId="0" fontId="7" fillId="0" borderId="0" xfId="2" applyFont="1" applyAlignment="1">
      <alignment horizontal="right"/>
    </xf>
    <xf numFmtId="49" fontId="7" fillId="0" borderId="0" xfId="2" applyNumberFormat="1" applyFont="1" applyAlignment="1">
      <alignment horizontal="right"/>
    </xf>
    <xf numFmtId="2" fontId="5" fillId="0" borderId="0" xfId="2" applyNumberFormat="1" applyFont="1" applyAlignment="1">
      <alignment horizontal="right"/>
    </xf>
    <xf numFmtId="44" fontId="17" fillId="3" borderId="2" xfId="1" applyFont="1" applyFill="1" applyBorder="1"/>
    <xf numFmtId="0" fontId="17" fillId="0" borderId="0" xfId="0" applyFont="1"/>
    <xf numFmtId="0" fontId="16" fillId="0" borderId="0" xfId="0" applyFont="1" applyAlignment="1">
      <alignment wrapText="1"/>
    </xf>
    <xf numFmtId="0" fontId="7" fillId="0" borderId="0" xfId="2" applyFont="1"/>
    <xf numFmtId="0" fontId="0" fillId="0" borderId="0" xfId="0" applyAlignment="1">
      <alignment horizontal="center" wrapText="1"/>
    </xf>
    <xf numFmtId="49" fontId="5" fillId="0" borderId="0" xfId="4" applyNumberFormat="1" applyFont="1" applyAlignment="1">
      <alignment horizontal="center"/>
    </xf>
    <xf numFmtId="44" fontId="5" fillId="0" borderId="0" xfId="1" applyFont="1" applyBorder="1"/>
    <xf numFmtId="44" fontId="5" fillId="0" borderId="0" xfId="1" applyFont="1" applyBorder="1" applyAlignment="1">
      <alignment horizontal="right"/>
    </xf>
    <xf numFmtId="0" fontId="5" fillId="0" borderId="8" xfId="2" applyFont="1" applyBorder="1"/>
    <xf numFmtId="0" fontId="16" fillId="0" borderId="9" xfId="0" applyFont="1" applyBorder="1"/>
    <xf numFmtId="0" fontId="7" fillId="0" borderId="3" xfId="2" applyFont="1" applyBorder="1" applyAlignment="1">
      <alignment horizontal="center" wrapText="1"/>
    </xf>
    <xf numFmtId="0" fontId="16" fillId="0" borderId="9" xfId="0" applyFont="1" applyBorder="1" applyAlignment="1">
      <alignment wrapText="1"/>
    </xf>
    <xf numFmtId="0" fontId="17" fillId="0" borderId="9" xfId="0" applyFont="1" applyBorder="1"/>
    <xf numFmtId="49" fontId="7" fillId="0" borderId="5" xfId="2" applyNumberFormat="1" applyFont="1" applyBorder="1" applyAlignment="1">
      <alignment horizontal="center"/>
    </xf>
    <xf numFmtId="0" fontId="17" fillId="0" borderId="2" xfId="0" applyFont="1" applyBorder="1"/>
    <xf numFmtId="44" fontId="5" fillId="0" borderId="4" xfId="1" applyFont="1" applyBorder="1" applyAlignment="1">
      <alignment horizontal="center"/>
    </xf>
    <xf numFmtId="44" fontId="7" fillId="0" borderId="4" xfId="1" applyFont="1" applyBorder="1" applyAlignment="1">
      <alignment horizontal="center"/>
    </xf>
    <xf numFmtId="44" fontId="7" fillId="0" borderId="14" xfId="1" applyFont="1" applyBorder="1" applyAlignment="1">
      <alignment horizontal="center"/>
    </xf>
    <xf numFmtId="44" fontId="7" fillId="0" borderId="15" xfId="1" applyFont="1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2" fontId="15" fillId="0" borderId="18" xfId="2" applyNumberFormat="1" applyFont="1" applyBorder="1" applyAlignment="1">
      <alignment horizontal="center" wrapText="1"/>
    </xf>
    <xf numFmtId="2" fontId="15" fillId="0" borderId="19" xfId="2" applyNumberFormat="1" applyFont="1" applyBorder="1" applyAlignment="1">
      <alignment horizontal="center" wrapText="1"/>
    </xf>
    <xf numFmtId="2" fontId="15" fillId="0" borderId="20" xfId="2" applyNumberFormat="1" applyFont="1" applyBorder="1" applyAlignment="1">
      <alignment horizontal="center" wrapText="1"/>
    </xf>
    <xf numFmtId="0" fontId="19" fillId="2" borderId="7" xfId="2" applyFont="1" applyFill="1" applyBorder="1"/>
    <xf numFmtId="0" fontId="19" fillId="2" borderId="1" xfId="2" applyFont="1" applyFill="1" applyBorder="1"/>
    <xf numFmtId="0" fontId="19" fillId="2" borderId="1" xfId="2" applyFont="1" applyFill="1" applyBorder="1" applyAlignment="1">
      <alignment horizontal="right"/>
    </xf>
    <xf numFmtId="44" fontId="19" fillId="3" borderId="1" xfId="1" applyFont="1" applyFill="1" applyBorder="1"/>
    <xf numFmtId="49" fontId="7" fillId="0" borderId="5" xfId="4" applyNumberFormat="1" applyFont="1" applyBorder="1" applyAlignment="1">
      <alignment horizontal="center"/>
    </xf>
    <xf numFmtId="44" fontId="7" fillId="0" borderId="12" xfId="1" applyFont="1" applyBorder="1" applyAlignment="1">
      <alignment horizontal="center"/>
    </xf>
    <xf numFmtId="44" fontId="5" fillId="0" borderId="14" xfId="1" applyFont="1" applyBorder="1" applyAlignment="1">
      <alignment horizontal="center"/>
    </xf>
    <xf numFmtId="0" fontId="7" fillId="2" borderId="21" xfId="4" applyFont="1" applyFill="1" applyBorder="1" applyAlignment="1">
      <alignment horizontal="center"/>
    </xf>
    <xf numFmtId="0" fontId="7" fillId="2" borderId="22" xfId="4" applyFont="1" applyFill="1" applyBorder="1" applyAlignment="1">
      <alignment horizontal="center"/>
    </xf>
    <xf numFmtId="0" fontId="7" fillId="2" borderId="23" xfId="4" applyFont="1" applyFill="1" applyBorder="1" applyAlignment="1">
      <alignment horizontal="center" wrapText="1"/>
    </xf>
    <xf numFmtId="49" fontId="5" fillId="0" borderId="3" xfId="4" applyNumberFormat="1" applyFont="1" applyBorder="1" applyAlignment="1">
      <alignment horizontal="center"/>
    </xf>
    <xf numFmtId="49" fontId="12" fillId="2" borderId="21" xfId="2" applyNumberFormat="1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49" fontId="12" fillId="0" borderId="3" xfId="2" applyNumberFormat="1" applyFont="1" applyBorder="1" applyAlignment="1">
      <alignment horizontal="center"/>
    </xf>
    <xf numFmtId="0" fontId="7" fillId="0" borderId="14" xfId="2" applyFont="1" applyBorder="1" applyAlignment="1">
      <alignment horizontal="center" wrapText="1"/>
    </xf>
    <xf numFmtId="2" fontId="5" fillId="0" borderId="3" xfId="2" applyNumberFormat="1" applyFont="1" applyBorder="1" applyAlignment="1">
      <alignment horizontal="right"/>
    </xf>
    <xf numFmtId="49" fontId="12" fillId="2" borderId="3" xfId="2" applyNumberFormat="1" applyFont="1" applyFill="1" applyBorder="1" applyAlignment="1">
      <alignment horizontal="center"/>
    </xf>
    <xf numFmtId="2" fontId="5" fillId="0" borderId="0" xfId="2" applyNumberFormat="1" applyFont="1" applyAlignment="1">
      <alignment horizontal="center" wrapText="1"/>
    </xf>
    <xf numFmtId="0" fontId="7" fillId="0" borderId="27" xfId="2" applyFont="1" applyBorder="1" applyAlignment="1">
      <alignment horizontal="center" wrapText="1"/>
    </xf>
    <xf numFmtId="0" fontId="7" fillId="0" borderId="28" xfId="2" applyFont="1" applyBorder="1" applyAlignment="1">
      <alignment horizontal="center"/>
    </xf>
    <xf numFmtId="0" fontId="7" fillId="0" borderId="29" xfId="2" applyFont="1" applyBorder="1" applyAlignment="1">
      <alignment horizontal="center" wrapText="1"/>
    </xf>
    <xf numFmtId="0" fontId="7" fillId="0" borderId="3" xfId="2" applyFont="1" applyBorder="1" applyAlignment="1">
      <alignment horizontal="center"/>
    </xf>
    <xf numFmtId="49" fontId="7" fillId="0" borderId="5" xfId="2" quotePrefix="1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5" fillId="0" borderId="30" xfId="1" applyFont="1" applyBorder="1" applyAlignment="1">
      <alignment horizontal="center"/>
    </xf>
    <xf numFmtId="49" fontId="20" fillId="0" borderId="0" xfId="4" applyNumberFormat="1" applyFont="1" applyAlignment="1">
      <alignment horizontal="left"/>
    </xf>
    <xf numFmtId="0" fontId="15" fillId="0" borderId="0" xfId="2" applyFont="1" applyAlignment="1">
      <alignment horizontal="center" wrapText="1"/>
    </xf>
    <xf numFmtId="0" fontId="16" fillId="0" borderId="0" xfId="0" applyFont="1" applyAlignment="1">
      <alignment wrapText="1"/>
    </xf>
    <xf numFmtId="0" fontId="10" fillId="3" borderId="16" xfId="0" applyFont="1" applyFill="1" applyBorder="1" applyAlignment="1">
      <alignment horizontal="center"/>
    </xf>
    <xf numFmtId="0" fontId="11" fillId="3" borderId="13" xfId="0" applyFont="1" applyFill="1" applyBorder="1"/>
    <xf numFmtId="0" fontId="11" fillId="3" borderId="17" xfId="0" applyFont="1" applyFill="1" applyBorder="1"/>
    <xf numFmtId="0" fontId="17" fillId="3" borderId="1" xfId="0" applyFont="1" applyFill="1" applyBorder="1" applyAlignment="1">
      <alignment horizontal="right"/>
    </xf>
    <xf numFmtId="0" fontId="17" fillId="0" borderId="1" xfId="0" applyFont="1" applyBorder="1" applyAlignment="1">
      <alignment horizontal="right"/>
    </xf>
    <xf numFmtId="4" fontId="7" fillId="0" borderId="0" xfId="2" quotePrefix="1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3" borderId="16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2" borderId="16" xfId="2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2" fontId="21" fillId="3" borderId="24" xfId="2" applyNumberFormat="1" applyFont="1" applyFill="1" applyBorder="1" applyAlignment="1">
      <alignment horizontal="center" vertical="center" wrapText="1"/>
    </xf>
    <xf numFmtId="2" fontId="21" fillId="3" borderId="25" xfId="2" applyNumberFormat="1" applyFont="1" applyFill="1" applyBorder="1" applyAlignment="1">
      <alignment horizontal="center" vertical="center" wrapText="1"/>
    </xf>
    <xf numFmtId="2" fontId="21" fillId="3" borderId="26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2" fontId="20" fillId="0" borderId="0" xfId="2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6">
    <cellStyle name="Currency" xfId="1" builtinId="4"/>
    <cellStyle name="Currency 2" xfId="3" xr:uid="{00000000-0005-0000-0000-000001000000}"/>
    <cellStyle name="Currency 3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topLeftCell="A5" zoomScale="80" zoomScaleNormal="80" workbookViewId="0">
      <selection activeCell="E47" sqref="E47"/>
    </sheetView>
  </sheetViews>
  <sheetFormatPr defaultRowHeight="15" x14ac:dyDescent="0.25"/>
  <cols>
    <col min="1" max="1" width="38.28515625" bestFit="1" customWidth="1"/>
    <col min="2" max="2" width="16.42578125" customWidth="1"/>
    <col min="3" max="3" width="18.5703125" customWidth="1"/>
    <col min="4" max="5" width="16.140625" customWidth="1"/>
    <col min="6" max="7" width="17.28515625" customWidth="1"/>
  </cols>
  <sheetData>
    <row r="1" spans="1:7" ht="30.75" customHeight="1" thickBot="1" x14ac:dyDescent="0.4">
      <c r="A1" s="79" t="s">
        <v>52</v>
      </c>
      <c r="B1" s="80"/>
      <c r="C1" s="80"/>
      <c r="D1" s="80"/>
      <c r="E1" s="80"/>
      <c r="F1" s="80"/>
      <c r="G1" s="81"/>
    </row>
    <row r="2" spans="1:7" ht="30.75" customHeight="1" thickBot="1" x14ac:dyDescent="0.4">
      <c r="A2" s="13"/>
      <c r="B2" s="14"/>
      <c r="C2" s="14"/>
      <c r="D2" s="14"/>
      <c r="E2" s="14"/>
      <c r="F2" s="14"/>
      <c r="G2" s="14"/>
    </row>
    <row r="3" spans="1:7" ht="30.75" customHeight="1" thickBot="1" x14ac:dyDescent="0.3">
      <c r="A3" s="86" t="s">
        <v>28</v>
      </c>
      <c r="B3" s="87"/>
      <c r="C3" s="87"/>
      <c r="D3" s="87"/>
      <c r="E3" s="87"/>
      <c r="F3" s="87"/>
      <c r="G3" s="88"/>
    </row>
    <row r="4" spans="1:7" ht="43.5" customHeight="1" thickBot="1" x14ac:dyDescent="0.3">
      <c r="A4" s="94" t="s">
        <v>0</v>
      </c>
      <c r="B4" s="95"/>
      <c r="C4" s="95"/>
      <c r="D4" s="95"/>
      <c r="E4" s="95"/>
      <c r="F4" s="95"/>
      <c r="G4" s="96"/>
    </row>
    <row r="5" spans="1:7" ht="47.25" x14ac:dyDescent="0.25">
      <c r="A5" s="69" t="s">
        <v>1</v>
      </c>
      <c r="B5" s="68" t="s">
        <v>10</v>
      </c>
      <c r="C5" s="68" t="s">
        <v>11</v>
      </c>
      <c r="D5" s="68" t="s">
        <v>12</v>
      </c>
      <c r="E5" s="68" t="s">
        <v>15</v>
      </c>
      <c r="F5" s="68" t="s">
        <v>14</v>
      </c>
      <c r="G5" s="70" t="s">
        <v>13</v>
      </c>
    </row>
    <row r="6" spans="1:7" ht="12" customHeight="1" x14ac:dyDescent="0.25">
      <c r="A6" s="71"/>
      <c r="B6" s="17"/>
      <c r="C6" s="17"/>
      <c r="D6" s="17"/>
      <c r="E6" s="17"/>
      <c r="F6" s="17"/>
      <c r="G6" s="64"/>
    </row>
    <row r="7" spans="1:7" ht="15.75" x14ac:dyDescent="0.25">
      <c r="A7" s="4" t="s">
        <v>2</v>
      </c>
      <c r="B7" s="40">
        <f>F7/7*3</f>
        <v>72.132857142857148</v>
      </c>
      <c r="C7" s="40">
        <f>F7/7*4</f>
        <v>96.177142857142854</v>
      </c>
      <c r="D7" s="40">
        <f>F7/7*5</f>
        <v>120.22142857142856</v>
      </c>
      <c r="E7" s="40">
        <f>F7/7*6</f>
        <v>144.2657142857143</v>
      </c>
      <c r="F7" s="40">
        <v>168.31</v>
      </c>
      <c r="G7" s="54">
        <f>F7*2</f>
        <v>336.62</v>
      </c>
    </row>
    <row r="8" spans="1:7" s="1" customFormat="1" ht="15.75" x14ac:dyDescent="0.25">
      <c r="A8" s="3" t="s">
        <v>3</v>
      </c>
      <c r="B8" s="41">
        <f t="shared" ref="B8:B10" si="0">F8/7*3</f>
        <v>83.918571428571425</v>
      </c>
      <c r="C8" s="41">
        <f t="shared" ref="C8:C10" si="1">F8/7*4</f>
        <v>111.89142857142858</v>
      </c>
      <c r="D8" s="41">
        <f t="shared" ref="D8:D10" si="2">F8/7*5</f>
        <v>139.86428571428573</v>
      </c>
      <c r="E8" s="41">
        <f t="shared" ref="E8:E10" si="3">F8/7*6</f>
        <v>167.83714285714285</v>
      </c>
      <c r="F8" s="41">
        <v>195.81</v>
      </c>
      <c r="G8" s="42">
        <f t="shared" ref="G8:G10" si="4">F8*2</f>
        <v>391.62</v>
      </c>
    </row>
    <row r="9" spans="1:7" ht="15.75" x14ac:dyDescent="0.25">
      <c r="A9" s="4" t="s">
        <v>4</v>
      </c>
      <c r="B9" s="40">
        <f t="shared" si="0"/>
        <v>85.714285714285722</v>
      </c>
      <c r="C9" s="40">
        <f t="shared" si="1"/>
        <v>114.28571428571429</v>
      </c>
      <c r="D9" s="40">
        <f t="shared" si="2"/>
        <v>142.85714285714286</v>
      </c>
      <c r="E9" s="40">
        <f t="shared" si="3"/>
        <v>171.42857142857144</v>
      </c>
      <c r="F9" s="40">
        <v>200</v>
      </c>
      <c r="G9" s="54">
        <f t="shared" si="4"/>
        <v>400</v>
      </c>
    </row>
    <row r="10" spans="1:7" s="1" customFormat="1" ht="16.5" thickBot="1" x14ac:dyDescent="0.3">
      <c r="A10" s="72" t="s">
        <v>5</v>
      </c>
      <c r="B10" s="43">
        <f t="shared" si="0"/>
        <v>115.03285714285715</v>
      </c>
      <c r="C10" s="43">
        <f t="shared" si="1"/>
        <v>153.37714285714287</v>
      </c>
      <c r="D10" s="43">
        <f t="shared" si="2"/>
        <v>191.72142857142859</v>
      </c>
      <c r="E10" s="43">
        <f t="shared" si="3"/>
        <v>230.06571428571431</v>
      </c>
      <c r="F10" s="43">
        <v>268.41000000000003</v>
      </c>
      <c r="G10" s="53">
        <f t="shared" si="4"/>
        <v>536.82000000000005</v>
      </c>
    </row>
    <row r="11" spans="1:7" s="1" customFormat="1" ht="15.75" x14ac:dyDescent="0.25">
      <c r="A11" s="5"/>
      <c r="B11" s="6"/>
      <c r="C11" s="6"/>
      <c r="D11" s="6"/>
      <c r="E11" s="6"/>
      <c r="F11" s="6"/>
      <c r="G11" s="6"/>
    </row>
    <row r="12" spans="1:7" s="1" customFormat="1" ht="15.75" x14ac:dyDescent="0.25">
      <c r="A12" s="5"/>
      <c r="B12" s="6"/>
      <c r="C12" s="6"/>
      <c r="D12" s="6"/>
      <c r="E12" s="6"/>
      <c r="F12" s="6"/>
      <c r="G12" s="6"/>
    </row>
    <row r="13" spans="1:7" s="1" customFormat="1" ht="30.75" x14ac:dyDescent="0.25">
      <c r="A13" s="22" t="s">
        <v>39</v>
      </c>
      <c r="B13" s="67" t="s">
        <v>40</v>
      </c>
      <c r="C13" s="10" t="s">
        <v>18</v>
      </c>
      <c r="D13" s="103" t="s">
        <v>41</v>
      </c>
      <c r="E13" s="104"/>
      <c r="F13" s="104"/>
      <c r="G13" s="104"/>
    </row>
    <row r="14" spans="1:7" s="1" customFormat="1" ht="15.75" x14ac:dyDescent="0.25">
      <c r="A14" s="22" t="s">
        <v>17</v>
      </c>
      <c r="B14" s="31">
        <v>215</v>
      </c>
      <c r="C14" s="10" t="s">
        <v>18</v>
      </c>
      <c r="D14" t="s">
        <v>51</v>
      </c>
    </row>
    <row r="15" spans="1:7" s="1" customFormat="1" ht="15.75" x14ac:dyDescent="0.25">
      <c r="A15" s="22" t="s">
        <v>19</v>
      </c>
      <c r="B15" s="31">
        <v>107</v>
      </c>
      <c r="C15" s="10" t="s">
        <v>18</v>
      </c>
      <c r="D15" s="105" t="s">
        <v>42</v>
      </c>
      <c r="E15" s="105"/>
      <c r="F15" s="105"/>
      <c r="G15" s="29"/>
    </row>
    <row r="16" spans="1:7" s="1" customFormat="1" ht="15.75" x14ac:dyDescent="0.25">
      <c r="A16" s="10"/>
      <c r="B16" s="10"/>
      <c r="C16" s="10"/>
      <c r="D16" s="29"/>
      <c r="E16" s="29"/>
      <c r="F16" s="29"/>
      <c r="G16" s="29"/>
    </row>
    <row r="17" spans="1:7" s="1" customFormat="1" ht="15.75" x14ac:dyDescent="0.25">
      <c r="A17" s="23" t="s">
        <v>20</v>
      </c>
      <c r="B17" s="32">
        <v>0.45</v>
      </c>
      <c r="C17" s="10" t="s">
        <v>34</v>
      </c>
      <c r="D17" s="29"/>
      <c r="E17" s="29"/>
      <c r="F17" s="29"/>
      <c r="G17" s="29"/>
    </row>
    <row r="18" spans="1:7" s="1" customFormat="1" ht="15.75" x14ac:dyDescent="0.25">
      <c r="A18" s="23" t="s">
        <v>45</v>
      </c>
      <c r="B18" s="32">
        <v>0.13</v>
      </c>
      <c r="C18" s="10" t="s">
        <v>34</v>
      </c>
      <c r="D18" s="29"/>
      <c r="E18" s="29"/>
      <c r="F18" s="29"/>
      <c r="G18" s="29"/>
    </row>
    <row r="19" spans="1:7" s="1" customFormat="1" x14ac:dyDescent="0.25">
      <c r="D19" s="29"/>
      <c r="E19" s="29"/>
      <c r="F19" s="29"/>
      <c r="G19" s="29"/>
    </row>
    <row r="20" spans="1:7" s="1" customFormat="1" ht="15.75" x14ac:dyDescent="0.25">
      <c r="A20" s="23"/>
      <c r="B20" s="24"/>
      <c r="C20" s="10"/>
      <c r="D20" s="29"/>
      <c r="E20" s="29"/>
      <c r="F20" s="29"/>
      <c r="G20" s="29"/>
    </row>
    <row r="21" spans="1:7" s="1" customFormat="1" x14ac:dyDescent="0.25">
      <c r="A21" s="84" t="s">
        <v>43</v>
      </c>
      <c r="B21" s="85"/>
      <c r="C21" s="85"/>
      <c r="D21" s="85"/>
      <c r="E21" s="85"/>
      <c r="F21" s="85"/>
      <c r="G21" s="85"/>
    </row>
    <row r="22" spans="1:7" ht="16.5" thickBot="1" x14ac:dyDescent="0.3">
      <c r="A22" s="5"/>
      <c r="B22" s="6"/>
      <c r="C22" s="6"/>
      <c r="D22" s="6"/>
      <c r="E22" s="6"/>
      <c r="F22" s="6"/>
      <c r="G22" s="7"/>
    </row>
    <row r="23" spans="1:7" ht="47.25" customHeight="1" x14ac:dyDescent="0.25">
      <c r="A23" s="59" t="s">
        <v>6</v>
      </c>
      <c r="B23" s="60" t="s">
        <v>16</v>
      </c>
      <c r="C23" s="97" t="s">
        <v>48</v>
      </c>
      <c r="D23" s="98"/>
      <c r="E23" s="99"/>
      <c r="F23" s="61" t="s">
        <v>14</v>
      </c>
      <c r="G23" s="62" t="s">
        <v>13</v>
      </c>
    </row>
    <row r="24" spans="1:7" ht="9" customHeight="1" x14ac:dyDescent="0.25">
      <c r="A24" s="63"/>
      <c r="B24" s="44"/>
      <c r="C24" s="45"/>
      <c r="D24" s="46"/>
      <c r="E24" s="47"/>
      <c r="F24" s="17"/>
      <c r="G24" s="64"/>
    </row>
    <row r="25" spans="1:7" ht="15.75" x14ac:dyDescent="0.25">
      <c r="A25" s="65" t="s">
        <v>7</v>
      </c>
      <c r="B25" s="40">
        <f>F25/2</f>
        <v>80.495000000000005</v>
      </c>
      <c r="C25" s="40"/>
      <c r="D25" s="40"/>
      <c r="E25" s="40"/>
      <c r="F25" s="40">
        <v>160.99</v>
      </c>
      <c r="G25" s="54">
        <f>F25*2</f>
        <v>321.98</v>
      </c>
    </row>
    <row r="26" spans="1:7" ht="15.75" x14ac:dyDescent="0.25">
      <c r="A26" s="65" t="s">
        <v>44</v>
      </c>
      <c r="B26" s="40">
        <f>F26/2</f>
        <v>107.33</v>
      </c>
      <c r="C26" s="40"/>
      <c r="D26" s="40"/>
      <c r="E26" s="40"/>
      <c r="F26" s="40">
        <v>214.66</v>
      </c>
      <c r="G26" s="54">
        <f>F26*2</f>
        <v>429.32</v>
      </c>
    </row>
    <row r="27" spans="1:7" ht="15.75" x14ac:dyDescent="0.25">
      <c r="A27" s="66" t="s">
        <v>8</v>
      </c>
      <c r="B27" s="41">
        <v>107.33</v>
      </c>
      <c r="C27" s="41"/>
      <c r="D27" s="41"/>
      <c r="E27" s="41"/>
      <c r="F27" s="41">
        <v>214.66</v>
      </c>
      <c r="G27" s="42">
        <f>F27*2</f>
        <v>429.32</v>
      </c>
    </row>
    <row r="28" spans="1:7" ht="16.5" thickBot="1" x14ac:dyDescent="0.3">
      <c r="A28" s="18" t="s">
        <v>9</v>
      </c>
      <c r="B28" s="19"/>
      <c r="C28" s="19"/>
      <c r="D28" s="19"/>
      <c r="E28" s="19"/>
      <c r="F28" s="19"/>
      <c r="G28" s="20"/>
    </row>
    <row r="29" spans="1:7" ht="15.75" x14ac:dyDescent="0.25">
      <c r="A29" s="21"/>
      <c r="B29" s="21"/>
      <c r="C29" s="21"/>
      <c r="D29" s="21"/>
      <c r="E29" s="21"/>
      <c r="F29" s="21"/>
      <c r="G29" s="21"/>
    </row>
    <row r="30" spans="1:7" ht="15.75" x14ac:dyDescent="0.25">
      <c r="A30" s="23"/>
      <c r="B30" s="24"/>
      <c r="C30" s="10"/>
      <c r="D30" s="21"/>
      <c r="E30" s="21"/>
      <c r="F30" s="21"/>
      <c r="G30" s="21"/>
    </row>
    <row r="31" spans="1:7" ht="16.5" thickBot="1" x14ac:dyDescent="0.3">
      <c r="A31" s="23"/>
      <c r="B31" s="24"/>
      <c r="C31" s="10"/>
      <c r="D31" s="21"/>
      <c r="E31" s="21"/>
      <c r="F31" s="21"/>
      <c r="G31" s="21"/>
    </row>
    <row r="32" spans="1:7" ht="31.5" x14ac:dyDescent="0.25">
      <c r="A32" s="55" t="s">
        <v>37</v>
      </c>
      <c r="B32" s="56" t="s">
        <v>30</v>
      </c>
      <c r="C32" s="57" t="s">
        <v>31</v>
      </c>
      <c r="D32" s="21"/>
      <c r="E32" s="21"/>
      <c r="F32" s="21"/>
      <c r="G32" s="21"/>
    </row>
    <row r="33" spans="1:8" ht="15.75" x14ac:dyDescent="0.25">
      <c r="A33" s="16" t="s">
        <v>32</v>
      </c>
      <c r="B33" s="41">
        <v>309.5</v>
      </c>
      <c r="C33" s="42">
        <f>B33*2</f>
        <v>619</v>
      </c>
      <c r="D33" s="92" t="s">
        <v>38</v>
      </c>
      <c r="E33" s="93"/>
      <c r="F33" s="93"/>
      <c r="G33" s="93"/>
    </row>
    <row r="34" spans="1:8" ht="15.75" x14ac:dyDescent="0.25">
      <c r="A34" s="58" t="s">
        <v>50</v>
      </c>
      <c r="B34" s="40">
        <v>514.67999999999995</v>
      </c>
      <c r="C34" s="54">
        <f>B34*2</f>
        <v>1029.3599999999999</v>
      </c>
      <c r="D34" s="76" t="s">
        <v>49</v>
      </c>
      <c r="E34" s="15"/>
      <c r="F34" s="15"/>
      <c r="G34" s="21"/>
      <c r="H34" s="21"/>
    </row>
    <row r="35" spans="1:8" ht="15.75" x14ac:dyDescent="0.25">
      <c r="A35" s="58" t="s">
        <v>46</v>
      </c>
      <c r="B35" s="40">
        <v>257.33999999999997</v>
      </c>
      <c r="C35" s="75" t="s">
        <v>47</v>
      </c>
      <c r="D35" s="73"/>
      <c r="E35" s="74"/>
      <c r="F35" s="74"/>
      <c r="G35" s="74"/>
    </row>
    <row r="36" spans="1:8" ht="16.5" thickBot="1" x14ac:dyDescent="0.3">
      <c r="A36" s="52" t="s">
        <v>36</v>
      </c>
      <c r="B36" s="43">
        <v>794.15</v>
      </c>
      <c r="C36" s="53">
        <f>B36*2</f>
        <v>1588.3</v>
      </c>
      <c r="D36" s="21"/>
      <c r="E36" s="21"/>
      <c r="F36" s="21"/>
      <c r="G36" s="21"/>
    </row>
    <row r="37" spans="1:8" ht="15.75" x14ac:dyDescent="0.25">
      <c r="A37" s="30"/>
      <c r="B37" s="15"/>
      <c r="C37" s="15"/>
      <c r="D37" s="21"/>
      <c r="E37" s="21"/>
      <c r="F37" s="21"/>
      <c r="G37" s="21"/>
    </row>
    <row r="38" spans="1:8" ht="15.75" x14ac:dyDescent="0.25">
      <c r="A38" s="76"/>
      <c r="B38" s="15"/>
      <c r="C38" s="15"/>
      <c r="D38" s="21"/>
      <c r="E38" s="21"/>
      <c r="F38" s="21"/>
      <c r="G38" s="21"/>
    </row>
    <row r="39" spans="1:8" ht="15.75" x14ac:dyDescent="0.25">
      <c r="A39" s="23"/>
      <c r="B39" s="24"/>
      <c r="C39" s="10"/>
      <c r="D39" s="21"/>
      <c r="E39" s="21"/>
      <c r="F39" s="21"/>
      <c r="G39" s="21"/>
    </row>
    <row r="40" spans="1:8" ht="15.75" thickBot="1" x14ac:dyDescent="0.3">
      <c r="A40" s="9"/>
      <c r="B40" s="11"/>
      <c r="C40" s="2"/>
    </row>
    <row r="41" spans="1:8" ht="21.75" thickBot="1" x14ac:dyDescent="0.4">
      <c r="A41" s="89" t="s">
        <v>29</v>
      </c>
      <c r="B41" s="90"/>
      <c r="C41" s="90"/>
      <c r="D41" s="90"/>
      <c r="E41" s="90"/>
      <c r="F41" s="90"/>
      <c r="G41" s="91"/>
    </row>
    <row r="42" spans="1:8" ht="45.75" customHeight="1" x14ac:dyDescent="0.25">
      <c r="A42" s="100" t="s">
        <v>0</v>
      </c>
      <c r="B42" s="101"/>
      <c r="C42" s="101"/>
      <c r="D42" s="101"/>
      <c r="E42" s="101"/>
      <c r="F42" s="101"/>
      <c r="G42" s="102"/>
      <c r="H42" s="21"/>
    </row>
    <row r="43" spans="1:8" s="1" customFormat="1" ht="16.5" thickBot="1" x14ac:dyDescent="0.3">
      <c r="A43" s="48" t="s">
        <v>25</v>
      </c>
      <c r="B43" s="49"/>
      <c r="C43" s="50" t="s">
        <v>26</v>
      </c>
      <c r="D43" s="51">
        <v>24</v>
      </c>
      <c r="E43" s="82" t="s">
        <v>27</v>
      </c>
      <c r="F43" s="83"/>
      <c r="G43" s="25">
        <v>15.9</v>
      </c>
      <c r="H43" s="26"/>
    </row>
    <row r="44" spans="1:8" ht="15.75" x14ac:dyDescent="0.25">
      <c r="A44" s="33"/>
      <c r="B44" s="10"/>
      <c r="C44" s="10"/>
      <c r="D44" s="10"/>
      <c r="E44" s="21"/>
      <c r="F44" s="21"/>
      <c r="G44" s="34"/>
      <c r="H44" s="21"/>
    </row>
    <row r="45" spans="1:8" s="12" customFormat="1" ht="47.25" x14ac:dyDescent="0.25">
      <c r="A45" s="35" t="s">
        <v>1</v>
      </c>
      <c r="B45" s="17" t="s">
        <v>23</v>
      </c>
      <c r="C45" s="17" t="s">
        <v>21</v>
      </c>
      <c r="D45" s="17"/>
      <c r="E45" s="17" t="s">
        <v>24</v>
      </c>
      <c r="F45" s="17" t="s">
        <v>22</v>
      </c>
      <c r="G45" s="36"/>
      <c r="H45" s="27"/>
    </row>
    <row r="46" spans="1:8" ht="15.75" x14ac:dyDescent="0.25">
      <c r="A46" s="4" t="s">
        <v>2</v>
      </c>
      <c r="B46" s="40">
        <f>F7-D43</f>
        <v>144.31</v>
      </c>
      <c r="C46" s="40">
        <f>B46*2</f>
        <v>288.62</v>
      </c>
      <c r="D46" s="40"/>
      <c r="E46" s="40">
        <f>F7-G43</f>
        <v>152.41</v>
      </c>
      <c r="F46" s="40">
        <f>E46*2</f>
        <v>304.82</v>
      </c>
      <c r="G46" s="34"/>
      <c r="H46" s="21"/>
    </row>
    <row r="47" spans="1:8" s="1" customFormat="1" ht="15.75" x14ac:dyDescent="0.25">
      <c r="A47" s="3" t="s">
        <v>3</v>
      </c>
      <c r="B47" s="41">
        <f>F8-D43</f>
        <v>171.81</v>
      </c>
      <c r="C47" s="41">
        <f t="shared" ref="C47:C49" si="5">B47*2</f>
        <v>343.62</v>
      </c>
      <c r="D47" s="41"/>
      <c r="E47" s="41">
        <f>F8-G43</f>
        <v>179.91</v>
      </c>
      <c r="F47" s="41">
        <f t="shared" ref="F47:F49" si="6">E47*2</f>
        <v>359.82</v>
      </c>
      <c r="G47" s="37"/>
      <c r="H47" s="26"/>
    </row>
    <row r="48" spans="1:8" ht="15.75" x14ac:dyDescent="0.25">
      <c r="A48" s="8" t="s">
        <v>4</v>
      </c>
      <c r="B48" s="40">
        <f>F9-D43</f>
        <v>176</v>
      </c>
      <c r="C48" s="40">
        <f t="shared" si="5"/>
        <v>352</v>
      </c>
      <c r="D48" s="40"/>
      <c r="E48" s="40">
        <v>184.1</v>
      </c>
      <c r="F48" s="40">
        <f t="shared" si="6"/>
        <v>368.2</v>
      </c>
      <c r="G48" s="34"/>
      <c r="H48" s="21"/>
    </row>
    <row r="49" spans="1:8" s="1" customFormat="1" ht="16.5" thickBot="1" x14ac:dyDescent="0.3">
      <c r="A49" s="38" t="s">
        <v>5</v>
      </c>
      <c r="B49" s="43">
        <f>F10-D43</f>
        <v>244.41000000000003</v>
      </c>
      <c r="C49" s="43">
        <f t="shared" si="5"/>
        <v>488.82000000000005</v>
      </c>
      <c r="D49" s="43"/>
      <c r="E49" s="43">
        <f>F10-G43</f>
        <v>252.51000000000002</v>
      </c>
      <c r="F49" s="43">
        <f t="shared" si="6"/>
        <v>505.02000000000004</v>
      </c>
      <c r="G49" s="39"/>
      <c r="H49" s="26"/>
    </row>
    <row r="50" spans="1:8" ht="15.75" x14ac:dyDescent="0.25">
      <c r="B50" s="10"/>
      <c r="C50" s="10"/>
      <c r="D50" s="10"/>
      <c r="E50" s="21"/>
      <c r="F50" s="21"/>
      <c r="G50" s="21"/>
      <c r="H50" s="21"/>
    </row>
    <row r="51" spans="1:8" ht="15.75" x14ac:dyDescent="0.25">
      <c r="A51" s="77" t="s">
        <v>33</v>
      </c>
      <c r="B51" s="78"/>
      <c r="C51" s="78"/>
      <c r="D51" s="78"/>
      <c r="E51" s="78"/>
      <c r="F51" s="78"/>
      <c r="G51" s="78"/>
      <c r="H51" s="21"/>
    </row>
    <row r="52" spans="1:8" ht="15.75" x14ac:dyDescent="0.25">
      <c r="A52" s="21"/>
      <c r="B52" s="21"/>
      <c r="C52" s="21"/>
      <c r="D52" s="21"/>
      <c r="E52" s="21"/>
      <c r="F52" s="21"/>
      <c r="G52" s="21"/>
      <c r="H52" s="21"/>
    </row>
    <row r="55" spans="1:8" ht="15.75" x14ac:dyDescent="0.25">
      <c r="A55" s="28" t="s">
        <v>35</v>
      </c>
    </row>
  </sheetData>
  <mergeCells count="12">
    <mergeCell ref="A51:G51"/>
    <mergeCell ref="A1:G1"/>
    <mergeCell ref="E43:F43"/>
    <mergeCell ref="A21:G21"/>
    <mergeCell ref="A3:G3"/>
    <mergeCell ref="A41:G41"/>
    <mergeCell ref="D33:G33"/>
    <mergeCell ref="A4:G4"/>
    <mergeCell ref="C23:E23"/>
    <mergeCell ref="A42:G42"/>
    <mergeCell ref="D13:G13"/>
    <mergeCell ref="D15:F15"/>
  </mergeCells>
  <pageMargins left="0.31496062992125984" right="0.31496062992125984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Ella MacKinnon</dc:creator>
  <cp:lastModifiedBy>Lyn Grant (Business Support (H&amp;SC))</cp:lastModifiedBy>
  <cp:lastPrinted>2023-11-22T08:25:12Z</cp:lastPrinted>
  <dcterms:created xsi:type="dcterms:W3CDTF">2014-06-13T08:54:12Z</dcterms:created>
  <dcterms:modified xsi:type="dcterms:W3CDTF">2023-11-22T08:25:14Z</dcterms:modified>
</cp:coreProperties>
</file>